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3\2018\"/>
    </mc:Choice>
  </mc:AlternateContent>
  <bookViews>
    <workbookView xWindow="0" yWindow="0" windowWidth="28800" windowHeight="118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49" i="1" l="1"/>
  <c r="F50" i="1"/>
  <c r="F44" i="1"/>
  <c r="F43" i="1"/>
  <c r="F42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9" i="1"/>
  <c r="F17" i="1"/>
  <c r="F16" i="1"/>
  <c r="F15" i="1"/>
  <c r="F14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<sst xmlns="http://schemas.openxmlformats.org/spreadsheetml/2006/main" count="308" uniqueCount="102">
  <si>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</si>
  <si>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</si>
  <si>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</si>
  <si>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</si>
  <si>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</si>
  <si>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</si>
  <si>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</si>
  <si>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</si>
  <si>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</si>
  <si>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</si>
  <si>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</si>
  <si>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</si>
  <si>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</si>
  <si>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</si>
  <si>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</si>
  <si>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</si>
  <si>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</si>
  <si>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</si>
  <si>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</si>
  <si>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</si>
  <si>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</si>
  <si>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</si>
  <si>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</si>
  <si>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</si>
  <si>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</si>
  <si>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</si>
  <si>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</si>
  <si>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</si>
  <si>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</si>
  <si>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</si>
  <si>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</si>
  <si>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</si>
  <si>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</si>
  <si>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</si>
  <si>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</si>
  <si>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</si>
  <si>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</si>
  <si>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</si>
  <si>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</si>
  <si>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</si>
  <si>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</si>
  <si>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</si>
  <si>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</si>
  <si>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Impuesto sobre patrimonio</t>
  </si>
  <si>
    <t xml:space="preserve">Predial urbano </t>
  </si>
  <si>
    <t>Contribuyente</t>
  </si>
  <si>
    <t>Dirección de ingresos</t>
  </si>
  <si>
    <t>Tesorería Municipal y Dirección e Ingresos</t>
  </si>
  <si>
    <t>Predial rústico</t>
  </si>
  <si>
    <t>Adquisición de bienes inmuebles</t>
  </si>
  <si>
    <t>Actualización del impuesto</t>
  </si>
  <si>
    <t>Accesorios de impuestos</t>
  </si>
  <si>
    <t>Recargos</t>
  </si>
  <si>
    <t>Derechos por prestación de servicios</t>
  </si>
  <si>
    <t>Licencias, permisos, autorizaciones y refrendos de giros comerciales con venta de bebidas alcohólicas</t>
  </si>
  <si>
    <t>Servicios catastrales</t>
  </si>
  <si>
    <t>Limpia, recolección, traslado y disposición final de residuos</t>
  </si>
  <si>
    <t>Seguridad pública</t>
  </si>
  <si>
    <t>Licencias, permisos, autorizaciones, renovaciones y anuencias desarrollo urbano</t>
  </si>
  <si>
    <t>Mercados y centros de abasto</t>
  </si>
  <si>
    <t>Panteones</t>
  </si>
  <si>
    <t>Registro civil</t>
  </si>
  <si>
    <t>Constancias, legalizaciones, certificaciones</t>
  </si>
  <si>
    <t>Protección civil</t>
  </si>
  <si>
    <t>Productos financieros</t>
  </si>
  <si>
    <t>Productos de tipo corriente</t>
  </si>
  <si>
    <t>Institución bancaria</t>
  </si>
  <si>
    <t>Aprovechamientos de tipo corriente</t>
  </si>
  <si>
    <t>Multas, infracciones y sanciones</t>
  </si>
  <si>
    <t>Reintegro</t>
  </si>
  <si>
    <t>Aportaciones y cooperaciones</t>
  </si>
  <si>
    <t>Participaciones</t>
  </si>
  <si>
    <t>Fondo General de Participaciones</t>
  </si>
  <si>
    <t>Gobierno del Estado</t>
  </si>
  <si>
    <t>Fondo de Fomento Municipal</t>
  </si>
  <si>
    <t>Fondo de Fiscalización y Recaudación</t>
  </si>
  <si>
    <t>Impuesto Especial sobre Producción y Servicios</t>
  </si>
  <si>
    <t>Gasolina y diesel</t>
  </si>
  <si>
    <t>Impuesto sobre automóviles nuevos</t>
  </si>
  <si>
    <t>Fondo de compensación ISAN</t>
  </si>
  <si>
    <t>Fondo de recuperación ISR</t>
  </si>
  <si>
    <t>Impuesto sobre tenencia</t>
  </si>
  <si>
    <t>FAISM</t>
  </si>
  <si>
    <t>FORTAMUN</t>
  </si>
  <si>
    <t>Aportaciones</t>
  </si>
  <si>
    <t>Convenios</t>
  </si>
  <si>
    <t>3 x 1 migrantes</t>
  </si>
  <si>
    <t>Programas regionales 2018</t>
  </si>
  <si>
    <t>Fondo de apoyo al Migrante</t>
  </si>
  <si>
    <t>Anexo 1 al convenio de colaboración en materia de ZOFEMAT</t>
  </si>
  <si>
    <t>Fondo constituído ZOFEMAT</t>
  </si>
  <si>
    <t>Multas fedearles no fiscales</t>
  </si>
  <si>
    <t>Interculturales</t>
  </si>
  <si>
    <t>Festival musical</t>
  </si>
  <si>
    <t>Festival Pies Descalzos</t>
  </si>
  <si>
    <t>Programa artístico y cultural en Compostela</t>
  </si>
  <si>
    <t>Transferencias al resto del Sector Público</t>
  </si>
  <si>
    <t>Programa de Devolución de Derechos</t>
  </si>
  <si>
    <t>Pensiones y jubiliaciones</t>
  </si>
  <si>
    <t>Jubilados y pensionados</t>
  </si>
  <si>
    <t>Proyectos de Desarrollo Regional 3</t>
  </si>
  <si>
    <t>http://e-compostela.gob.mx/transparencia/7/pdf/ejercicio2018/4toTrim2018.pdf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</si>
</sst>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7/pdf/ejercicio2018/4toTri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43</v>
      </c>
      <c r="E8" t="s">
        <v>44</v>
      </c>
      <c r="F8" s="4">
        <f>13946639.79-13001710.95</f>
        <v>944928.83999999985</v>
      </c>
      <c r="G8" t="s">
        <v>45</v>
      </c>
      <c r="H8" t="s">
        <v>46</v>
      </c>
      <c r="I8" s="3">
        <v>43465</v>
      </c>
      <c r="J8" s="7" t="s">
        <v>101</v>
      </c>
      <c r="K8" t="s">
        <v>47</v>
      </c>
      <c r="L8" s="3">
        <v>43482</v>
      </c>
      <c r="M8" s="3">
        <v>43482</v>
      </c>
    </row>
    <row r="9" spans="1:14" x14ac:dyDescent="0.25">
      <c r="A9">
        <v>2018</v>
      </c>
      <c r="B9" s="3">
        <v>43374</v>
      </c>
      <c r="C9" s="3">
        <v>43465</v>
      </c>
      <c r="D9" t="s">
        <v>43</v>
      </c>
      <c r="E9" t="s">
        <v>48</v>
      </c>
      <c r="F9" s="4">
        <f>243832.21-224097.89</f>
        <v>19734.319999999978</v>
      </c>
      <c r="G9" t="s">
        <v>45</v>
      </c>
      <c r="H9" t="s">
        <v>46</v>
      </c>
      <c r="I9" s="3">
        <v>43465</v>
      </c>
      <c r="J9" t="s">
        <v>101</v>
      </c>
      <c r="K9" t="s">
        <v>47</v>
      </c>
      <c r="L9" s="3">
        <v>43482</v>
      </c>
      <c r="M9" s="3">
        <v>43482</v>
      </c>
    </row>
    <row r="10" spans="1:14" x14ac:dyDescent="0.25">
      <c r="A10">
        <v>2018</v>
      </c>
      <c r="B10" s="3">
        <v>43374</v>
      </c>
      <c r="C10" s="3">
        <v>43465</v>
      </c>
      <c r="D10" t="s">
        <v>43</v>
      </c>
      <c r="E10" t="s">
        <v>49</v>
      </c>
      <c r="F10" s="4">
        <f>15757318.54-11028275.75</f>
        <v>4729042.7899999991</v>
      </c>
      <c r="G10" t="s">
        <v>45</v>
      </c>
      <c r="H10" t="s">
        <v>46</v>
      </c>
      <c r="I10" s="3">
        <v>43465</v>
      </c>
      <c r="J10" s="2" t="s">
        <v>101</v>
      </c>
      <c r="K10" t="s">
        <v>47</v>
      </c>
      <c r="L10" s="3">
        <v>43482</v>
      </c>
      <c r="M10" s="3">
        <v>43482</v>
      </c>
    </row>
    <row r="11" spans="1:14" x14ac:dyDescent="0.25">
      <c r="A11">
        <v>2018</v>
      </c>
      <c r="B11" s="3">
        <v>43374</v>
      </c>
      <c r="C11" s="3">
        <v>43465</v>
      </c>
      <c r="D11" t="s">
        <v>43</v>
      </c>
      <c r="E11" t="s">
        <v>50</v>
      </c>
      <c r="F11" s="4">
        <f>337764.11-270640.93</f>
        <v>67123.179999999993</v>
      </c>
      <c r="G11" t="s">
        <v>45</v>
      </c>
      <c r="H11" t="s">
        <v>46</v>
      </c>
      <c r="I11" s="3">
        <v>43465</v>
      </c>
      <c r="J11" s="2" t="s">
        <v>101</v>
      </c>
      <c r="K11" t="s">
        <v>47</v>
      </c>
      <c r="L11" s="3">
        <v>43482</v>
      </c>
      <c r="M11" s="3">
        <v>43482</v>
      </c>
    </row>
    <row r="12" spans="1:14" x14ac:dyDescent="0.25">
      <c r="A12">
        <v>2018</v>
      </c>
      <c r="B12" s="3">
        <v>43374</v>
      </c>
      <c r="C12" s="3">
        <v>43465</v>
      </c>
      <c r="D12" t="s">
        <v>51</v>
      </c>
      <c r="E12" t="s">
        <v>52</v>
      </c>
      <c r="F12" s="4">
        <f>1218225.4-914006.36</f>
        <v>304219.03999999992</v>
      </c>
      <c r="G12" t="s">
        <v>45</v>
      </c>
      <c r="H12" t="s">
        <v>46</v>
      </c>
      <c r="I12" s="3">
        <v>43465</v>
      </c>
      <c r="J12" s="2" t="s">
        <v>101</v>
      </c>
      <c r="K12" t="s">
        <v>47</v>
      </c>
      <c r="L12" s="3">
        <v>43482</v>
      </c>
      <c r="M12" s="3">
        <v>43482</v>
      </c>
    </row>
    <row r="13" spans="1:14" x14ac:dyDescent="0.25">
      <c r="A13">
        <v>2018</v>
      </c>
      <c r="B13" s="3">
        <v>43374</v>
      </c>
      <c r="C13" s="3">
        <v>43465</v>
      </c>
      <c r="D13" s="5" t="s">
        <v>53</v>
      </c>
      <c r="E13" s="5" t="s">
        <v>54</v>
      </c>
      <c r="F13" s="6">
        <v>653098.21</v>
      </c>
      <c r="G13" t="s">
        <v>45</v>
      </c>
      <c r="H13" t="s">
        <v>46</v>
      </c>
      <c r="I13" s="3">
        <v>43465</v>
      </c>
      <c r="J13" s="2" t="s">
        <v>101</v>
      </c>
      <c r="K13" t="s">
        <v>47</v>
      </c>
      <c r="L13" s="3">
        <v>43482</v>
      </c>
      <c r="M13" s="3">
        <v>43482</v>
      </c>
    </row>
    <row r="14" spans="1:14" x14ac:dyDescent="0.25">
      <c r="A14">
        <v>2018</v>
      </c>
      <c r="B14" s="3">
        <v>43374</v>
      </c>
      <c r="C14" s="3">
        <v>43465</v>
      </c>
      <c r="D14" t="s">
        <v>53</v>
      </c>
      <c r="E14" t="s">
        <v>55</v>
      </c>
      <c r="F14" s="4">
        <f>1220162.2-932345.24</f>
        <v>287816.95999999996</v>
      </c>
      <c r="G14" t="s">
        <v>45</v>
      </c>
      <c r="H14" t="s">
        <v>46</v>
      </c>
      <c r="I14" s="3">
        <v>43465</v>
      </c>
      <c r="J14" s="2" t="s">
        <v>101</v>
      </c>
      <c r="K14" t="s">
        <v>47</v>
      </c>
      <c r="L14" s="3">
        <v>43482</v>
      </c>
      <c r="M14" s="3">
        <v>43482</v>
      </c>
    </row>
    <row r="15" spans="1:14" x14ac:dyDescent="0.25">
      <c r="A15">
        <v>2018</v>
      </c>
      <c r="B15" s="3">
        <v>43374</v>
      </c>
      <c r="C15" s="3">
        <v>43465</v>
      </c>
      <c r="D15" t="s">
        <v>53</v>
      </c>
      <c r="E15" t="s">
        <v>56</v>
      </c>
      <c r="F15" s="4">
        <f>28125-12500</f>
        <v>15625</v>
      </c>
      <c r="G15" t="s">
        <v>45</v>
      </c>
      <c r="H15" t="s">
        <v>46</v>
      </c>
      <c r="I15" s="3">
        <v>43465</v>
      </c>
      <c r="J15" s="2" t="s">
        <v>101</v>
      </c>
      <c r="K15" t="s">
        <v>47</v>
      </c>
      <c r="L15" s="3">
        <v>43482</v>
      </c>
      <c r="M15" s="3">
        <v>43482</v>
      </c>
    </row>
    <row r="16" spans="1:14" x14ac:dyDescent="0.25">
      <c r="A16">
        <v>2018</v>
      </c>
      <c r="B16" s="3">
        <v>43374</v>
      </c>
      <c r="C16" s="3">
        <v>43465</v>
      </c>
      <c r="D16" t="s">
        <v>53</v>
      </c>
      <c r="E16" t="s">
        <v>57</v>
      </c>
      <c r="F16" s="4">
        <f>829606.01-299638.55</f>
        <v>529967.46</v>
      </c>
      <c r="G16" t="s">
        <v>45</v>
      </c>
      <c r="H16" t="s">
        <v>46</v>
      </c>
      <c r="I16" s="3">
        <v>43465</v>
      </c>
      <c r="J16" s="2" t="s">
        <v>101</v>
      </c>
      <c r="K16" t="s">
        <v>47</v>
      </c>
      <c r="L16" s="3">
        <v>43482</v>
      </c>
      <c r="M16" s="3">
        <v>43482</v>
      </c>
    </row>
    <row r="17" spans="1:13" x14ac:dyDescent="0.25">
      <c r="A17">
        <v>2018</v>
      </c>
      <c r="B17" s="3">
        <v>43374</v>
      </c>
      <c r="C17" s="3">
        <v>43465</v>
      </c>
      <c r="D17" t="s">
        <v>53</v>
      </c>
      <c r="E17" t="s">
        <v>58</v>
      </c>
      <c r="F17" s="4">
        <f>12944619.94-11649892.12</f>
        <v>1294727.8200000003</v>
      </c>
      <c r="G17" t="s">
        <v>45</v>
      </c>
      <c r="H17" t="s">
        <v>46</v>
      </c>
      <c r="I17" s="3">
        <v>43465</v>
      </c>
      <c r="J17" s="2" t="s">
        <v>101</v>
      </c>
      <c r="K17" t="s">
        <v>47</v>
      </c>
      <c r="L17" s="3">
        <v>43482</v>
      </c>
      <c r="M17" s="3">
        <v>43482</v>
      </c>
    </row>
    <row r="18" spans="1:13" x14ac:dyDescent="0.25">
      <c r="A18">
        <v>2018</v>
      </c>
      <c r="B18" s="3">
        <v>43374</v>
      </c>
      <c r="C18" s="3">
        <v>43465</v>
      </c>
      <c r="D18" t="s">
        <v>53</v>
      </c>
      <c r="E18" t="s">
        <v>59</v>
      </c>
      <c r="F18" s="4">
        <f>145674.66-128241.61</f>
        <v>17433.050000000003</v>
      </c>
      <c r="G18" t="s">
        <v>45</v>
      </c>
      <c r="H18" t="s">
        <v>46</v>
      </c>
      <c r="I18" s="3">
        <v>43465</v>
      </c>
      <c r="J18" s="2" t="s">
        <v>101</v>
      </c>
      <c r="K18" t="s">
        <v>47</v>
      </c>
      <c r="L18" s="3">
        <v>43482</v>
      </c>
      <c r="M18" s="3">
        <v>43482</v>
      </c>
    </row>
    <row r="19" spans="1:13" x14ac:dyDescent="0.25">
      <c r="A19">
        <v>2018</v>
      </c>
      <c r="B19" s="3">
        <v>43374</v>
      </c>
      <c r="C19" s="3">
        <v>43465</v>
      </c>
      <c r="D19" t="s">
        <v>53</v>
      </c>
      <c r="E19" t="s">
        <v>60</v>
      </c>
      <c r="F19" s="4">
        <f>12541.71-11458.21</f>
        <v>1083.5</v>
      </c>
      <c r="G19" t="s">
        <v>45</v>
      </c>
      <c r="H19" t="s">
        <v>46</v>
      </c>
      <c r="I19" s="3">
        <v>43465</v>
      </c>
      <c r="J19" s="2" t="s">
        <v>101</v>
      </c>
      <c r="K19" t="s">
        <v>47</v>
      </c>
      <c r="L19" s="3">
        <v>43482</v>
      </c>
      <c r="M19" s="3">
        <v>43482</v>
      </c>
    </row>
    <row r="20" spans="1:13" x14ac:dyDescent="0.25">
      <c r="A20">
        <v>2018</v>
      </c>
      <c r="B20" s="3">
        <v>43374</v>
      </c>
      <c r="C20" s="3">
        <v>43465</v>
      </c>
      <c r="D20" t="s">
        <v>53</v>
      </c>
      <c r="E20" t="s">
        <v>61</v>
      </c>
      <c r="F20" s="4">
        <f>1708886.71-1347022.71</f>
        <v>361864</v>
      </c>
      <c r="G20" t="s">
        <v>45</v>
      </c>
      <c r="H20" t="s">
        <v>46</v>
      </c>
      <c r="I20" s="3">
        <v>43465</v>
      </c>
      <c r="J20" s="2" t="s">
        <v>101</v>
      </c>
      <c r="K20" t="s">
        <v>47</v>
      </c>
      <c r="L20" s="3">
        <v>43482</v>
      </c>
      <c r="M20" s="3">
        <v>43482</v>
      </c>
    </row>
    <row r="21" spans="1:13" x14ac:dyDescent="0.25">
      <c r="A21">
        <v>2018</v>
      </c>
      <c r="B21" s="3">
        <v>43374</v>
      </c>
      <c r="C21" s="3">
        <v>43465</v>
      </c>
      <c r="D21" t="s">
        <v>53</v>
      </c>
      <c r="E21" t="s">
        <v>62</v>
      </c>
      <c r="F21" s="4">
        <f>64622.36-51817.36</f>
        <v>12805</v>
      </c>
      <c r="G21" t="s">
        <v>45</v>
      </c>
      <c r="H21" t="s">
        <v>46</v>
      </c>
      <c r="I21" s="3">
        <v>43465</v>
      </c>
      <c r="J21" s="2" t="s">
        <v>101</v>
      </c>
      <c r="K21" t="s">
        <v>47</v>
      </c>
      <c r="L21" s="3">
        <v>43482</v>
      </c>
      <c r="M21" s="3">
        <v>43482</v>
      </c>
    </row>
    <row r="22" spans="1:13" x14ac:dyDescent="0.25">
      <c r="A22">
        <v>2018</v>
      </c>
      <c r="B22" s="3">
        <v>43374</v>
      </c>
      <c r="C22" s="3">
        <v>43465</v>
      </c>
      <c r="D22" t="s">
        <v>53</v>
      </c>
      <c r="E22" t="s">
        <v>63</v>
      </c>
      <c r="F22" s="4">
        <f>27237.65-14900</f>
        <v>12337.650000000001</v>
      </c>
      <c r="G22" t="s">
        <v>45</v>
      </c>
      <c r="H22" t="s">
        <v>46</v>
      </c>
      <c r="I22" s="3">
        <v>43465</v>
      </c>
      <c r="J22" s="2" t="s">
        <v>101</v>
      </c>
      <c r="K22" t="s">
        <v>47</v>
      </c>
      <c r="L22" s="3">
        <v>43482</v>
      </c>
      <c r="M22" s="3">
        <v>43482</v>
      </c>
    </row>
    <row r="23" spans="1:13" x14ac:dyDescent="0.25">
      <c r="A23">
        <v>2018</v>
      </c>
      <c r="B23" s="3">
        <v>43374</v>
      </c>
      <c r="C23" s="3">
        <v>43465</v>
      </c>
      <c r="D23" t="s">
        <v>65</v>
      </c>
      <c r="E23" t="s">
        <v>64</v>
      </c>
      <c r="F23" s="4">
        <f>1643.56-1226.91</f>
        <v>416.64999999999986</v>
      </c>
      <c r="G23" t="s">
        <v>66</v>
      </c>
      <c r="H23" t="s">
        <v>46</v>
      </c>
      <c r="I23" s="3">
        <v>43465</v>
      </c>
      <c r="J23" s="2" t="s">
        <v>101</v>
      </c>
      <c r="K23" t="s">
        <v>47</v>
      </c>
      <c r="L23" s="3">
        <v>43482</v>
      </c>
      <c r="M23" s="3">
        <v>43482</v>
      </c>
    </row>
    <row r="24" spans="1:13" x14ac:dyDescent="0.25">
      <c r="A24">
        <v>2018</v>
      </c>
      <c r="B24" s="3">
        <v>43374</v>
      </c>
      <c r="C24" s="3">
        <v>43465</v>
      </c>
      <c r="D24" t="s">
        <v>67</v>
      </c>
      <c r="E24" t="s">
        <v>68</v>
      </c>
      <c r="F24" s="4">
        <f>1064237-717802</f>
        <v>346435</v>
      </c>
      <c r="G24" t="s">
        <v>45</v>
      </c>
      <c r="H24" t="s">
        <v>46</v>
      </c>
      <c r="I24" s="3">
        <v>43465</v>
      </c>
      <c r="J24" s="2" t="s">
        <v>101</v>
      </c>
      <c r="K24" t="s">
        <v>47</v>
      </c>
      <c r="L24" s="3">
        <v>43482</v>
      </c>
      <c r="M24" s="3">
        <v>43482</v>
      </c>
    </row>
    <row r="25" spans="1:13" x14ac:dyDescent="0.25">
      <c r="A25">
        <v>2018</v>
      </c>
      <c r="B25" s="3">
        <v>43374</v>
      </c>
      <c r="C25" s="3">
        <v>43465</v>
      </c>
      <c r="D25" t="s">
        <v>67</v>
      </c>
      <c r="E25" t="s">
        <v>69</v>
      </c>
      <c r="F25" s="4">
        <f>521924.9-464176.28</f>
        <v>57748.619999999995</v>
      </c>
      <c r="G25" t="s">
        <v>45</v>
      </c>
      <c r="H25" t="s">
        <v>46</v>
      </c>
      <c r="I25" s="3">
        <v>43465</v>
      </c>
      <c r="J25" s="2" t="s">
        <v>101</v>
      </c>
      <c r="K25" t="s">
        <v>47</v>
      </c>
      <c r="L25" s="3">
        <v>43482</v>
      </c>
      <c r="M25" s="3">
        <v>43482</v>
      </c>
    </row>
    <row r="26" spans="1:13" x14ac:dyDescent="0.25">
      <c r="A26">
        <v>2018</v>
      </c>
      <c r="B26" s="3">
        <v>43374</v>
      </c>
      <c r="C26" s="3">
        <v>43465</v>
      </c>
      <c r="D26" t="s">
        <v>67</v>
      </c>
      <c r="E26" t="s">
        <v>70</v>
      </c>
      <c r="F26" s="4">
        <f>4530514.03-3380849.77</f>
        <v>1149664.2600000002</v>
      </c>
      <c r="G26" t="s">
        <v>45</v>
      </c>
      <c r="H26" t="s">
        <v>46</v>
      </c>
      <c r="I26" s="3">
        <v>43465</v>
      </c>
      <c r="J26" s="2" t="s">
        <v>101</v>
      </c>
      <c r="K26" t="s">
        <v>47</v>
      </c>
      <c r="L26" s="3">
        <v>43482</v>
      </c>
      <c r="M26" s="3">
        <v>43482</v>
      </c>
    </row>
    <row r="27" spans="1:13" x14ac:dyDescent="0.25">
      <c r="A27">
        <v>2018</v>
      </c>
      <c r="B27" s="3">
        <v>43374</v>
      </c>
      <c r="C27" s="3">
        <v>43465</v>
      </c>
      <c r="D27" t="s">
        <v>71</v>
      </c>
      <c r="E27" t="s">
        <v>72</v>
      </c>
      <c r="F27" s="4">
        <f>67489795.56-47653797.57</f>
        <v>19835997.990000002</v>
      </c>
      <c r="G27" t="s">
        <v>73</v>
      </c>
      <c r="H27" t="s">
        <v>46</v>
      </c>
      <c r="I27" s="3">
        <v>43465</v>
      </c>
      <c r="J27" s="2" t="s">
        <v>101</v>
      </c>
      <c r="K27" t="s">
        <v>47</v>
      </c>
      <c r="L27" s="3">
        <v>43482</v>
      </c>
      <c r="M27" s="3">
        <v>43482</v>
      </c>
    </row>
    <row r="28" spans="1:13" x14ac:dyDescent="0.25">
      <c r="A28">
        <v>2018</v>
      </c>
      <c r="B28" s="3">
        <v>43374</v>
      </c>
      <c r="C28" s="3">
        <v>43465</v>
      </c>
      <c r="D28" t="s">
        <v>71</v>
      </c>
      <c r="E28" t="s">
        <v>74</v>
      </c>
      <c r="F28" s="4">
        <f>23785571.2-18129681.28</f>
        <v>5655889.9199999981</v>
      </c>
      <c r="G28" t="s">
        <v>73</v>
      </c>
      <c r="H28" t="s">
        <v>46</v>
      </c>
      <c r="I28" s="3">
        <v>43465</v>
      </c>
      <c r="J28" s="2" t="s">
        <v>101</v>
      </c>
      <c r="K28" t="s">
        <v>47</v>
      </c>
      <c r="L28" s="3">
        <v>43482</v>
      </c>
      <c r="M28" s="3">
        <v>43482</v>
      </c>
    </row>
    <row r="29" spans="1:13" x14ac:dyDescent="0.25">
      <c r="A29">
        <v>2018</v>
      </c>
      <c r="B29" s="3">
        <v>43374</v>
      </c>
      <c r="C29" s="3">
        <v>43465</v>
      </c>
      <c r="D29" t="s">
        <v>71</v>
      </c>
      <c r="E29" t="s">
        <v>75</v>
      </c>
      <c r="F29" s="4">
        <f>3204027.32-2176826.03</f>
        <v>1027201.29</v>
      </c>
      <c r="G29" t="s">
        <v>73</v>
      </c>
      <c r="H29" t="s">
        <v>46</v>
      </c>
      <c r="I29" s="3">
        <v>43465</v>
      </c>
      <c r="J29" s="2" t="s">
        <v>101</v>
      </c>
      <c r="K29" t="s">
        <v>47</v>
      </c>
      <c r="L29" s="3">
        <v>43482</v>
      </c>
      <c r="M29" s="3">
        <v>43482</v>
      </c>
    </row>
    <row r="30" spans="1:13" x14ac:dyDescent="0.25">
      <c r="A30">
        <v>2018</v>
      </c>
      <c r="B30" s="3">
        <v>43374</v>
      </c>
      <c r="C30" s="3">
        <v>43465</v>
      </c>
      <c r="D30" t="s">
        <v>71</v>
      </c>
      <c r="E30" t="s">
        <v>76</v>
      </c>
      <c r="F30" s="4">
        <f>682277.51-473170.35</f>
        <v>209107.16000000003</v>
      </c>
      <c r="G30" t="s">
        <v>73</v>
      </c>
      <c r="H30" t="s">
        <v>46</v>
      </c>
      <c r="I30" s="3">
        <v>43465</v>
      </c>
      <c r="J30" s="2" t="s">
        <v>101</v>
      </c>
      <c r="K30" t="s">
        <v>47</v>
      </c>
      <c r="L30" s="3">
        <v>43482</v>
      </c>
      <c r="M30" s="3">
        <v>43482</v>
      </c>
    </row>
    <row r="31" spans="1:13" x14ac:dyDescent="0.25">
      <c r="A31">
        <v>2018</v>
      </c>
      <c r="B31" s="3">
        <v>43374</v>
      </c>
      <c r="C31" s="3">
        <v>43465</v>
      </c>
      <c r="D31" t="s">
        <v>71</v>
      </c>
      <c r="E31" t="s">
        <v>77</v>
      </c>
      <c r="F31" s="4">
        <f>3294997.24-2539137.74</f>
        <v>755859.5</v>
      </c>
      <c r="G31" t="s">
        <v>73</v>
      </c>
      <c r="H31" t="s">
        <v>46</v>
      </c>
      <c r="I31" s="3">
        <v>43465</v>
      </c>
      <c r="J31" s="2" t="s">
        <v>101</v>
      </c>
      <c r="K31" t="s">
        <v>47</v>
      </c>
      <c r="L31" s="3">
        <v>43482</v>
      </c>
      <c r="M31" s="3">
        <v>43482</v>
      </c>
    </row>
    <row r="32" spans="1:13" x14ac:dyDescent="0.25">
      <c r="A32">
        <v>2018</v>
      </c>
      <c r="B32" s="3">
        <v>43374</v>
      </c>
      <c r="C32" s="3">
        <v>43465</v>
      </c>
      <c r="D32" t="s">
        <v>71</v>
      </c>
      <c r="E32" t="s">
        <v>78</v>
      </c>
      <c r="F32" s="4">
        <f>349915-266331.93</f>
        <v>83583.070000000007</v>
      </c>
      <c r="G32" t="s">
        <v>73</v>
      </c>
      <c r="H32" t="s">
        <v>46</v>
      </c>
      <c r="I32" s="3">
        <v>43465</v>
      </c>
      <c r="J32" s="2" t="s">
        <v>101</v>
      </c>
      <c r="K32" t="s">
        <v>47</v>
      </c>
      <c r="L32" s="3">
        <v>43482</v>
      </c>
      <c r="M32" s="3">
        <v>43482</v>
      </c>
    </row>
    <row r="33" spans="1:13" x14ac:dyDescent="0.25">
      <c r="A33">
        <v>2018</v>
      </c>
      <c r="B33" s="3">
        <v>43374</v>
      </c>
      <c r="C33" s="3">
        <v>43465</v>
      </c>
      <c r="D33" t="s">
        <v>71</v>
      </c>
      <c r="E33" t="s">
        <v>79</v>
      </c>
      <c r="F33" s="4">
        <f>98731.93+8975.56-71805.04</f>
        <v>35902.449999999997</v>
      </c>
      <c r="G33" t="s">
        <v>73</v>
      </c>
      <c r="H33" t="s">
        <v>46</v>
      </c>
      <c r="I33" s="3">
        <v>43465</v>
      </c>
      <c r="J33" s="2" t="s">
        <v>101</v>
      </c>
      <c r="K33" t="s">
        <v>47</v>
      </c>
      <c r="L33" s="3">
        <v>43482</v>
      </c>
      <c r="M33" s="3">
        <v>43482</v>
      </c>
    </row>
    <row r="34" spans="1:13" x14ac:dyDescent="0.25">
      <c r="A34">
        <v>2018</v>
      </c>
      <c r="B34" s="3">
        <v>43374</v>
      </c>
      <c r="C34" s="3">
        <v>43465</v>
      </c>
      <c r="D34" t="s">
        <v>71</v>
      </c>
      <c r="E34" t="s">
        <v>80</v>
      </c>
      <c r="F34" s="4">
        <f>2012780-1733731</f>
        <v>279049</v>
      </c>
      <c r="G34" t="s">
        <v>73</v>
      </c>
      <c r="H34" t="s">
        <v>46</v>
      </c>
      <c r="I34" s="3">
        <v>43465</v>
      </c>
      <c r="J34" s="2" t="s">
        <v>101</v>
      </c>
      <c r="K34" t="s">
        <v>47</v>
      </c>
      <c r="L34" s="3">
        <v>43482</v>
      </c>
      <c r="M34" s="3">
        <v>43482</v>
      </c>
    </row>
    <row r="35" spans="1:13" x14ac:dyDescent="0.25">
      <c r="A35">
        <v>2018</v>
      </c>
      <c r="B35" s="3">
        <v>43374</v>
      </c>
      <c r="C35" s="3">
        <v>43465</v>
      </c>
      <c r="D35" t="s">
        <v>71</v>
      </c>
      <c r="E35" t="s">
        <v>81</v>
      </c>
      <c r="F35" s="4">
        <f>242557.42-141253.3</f>
        <v>101304.12000000002</v>
      </c>
      <c r="G35" t="s">
        <v>73</v>
      </c>
      <c r="H35" t="s">
        <v>46</v>
      </c>
      <c r="I35" s="3">
        <v>43465</v>
      </c>
      <c r="J35" s="2" t="s">
        <v>101</v>
      </c>
      <c r="K35" t="s">
        <v>47</v>
      </c>
      <c r="L35" s="3">
        <v>43482</v>
      </c>
      <c r="M35" s="3">
        <v>43482</v>
      </c>
    </row>
    <row r="36" spans="1:13" x14ac:dyDescent="0.25">
      <c r="A36">
        <v>2018</v>
      </c>
      <c r="B36" s="3">
        <v>43374</v>
      </c>
      <c r="C36" s="3">
        <v>43465</v>
      </c>
      <c r="D36" t="s">
        <v>84</v>
      </c>
      <c r="E36" t="s">
        <v>82</v>
      </c>
      <c r="F36" s="4">
        <f>26453246.98-23807922.21</f>
        <v>2645324.7699999996</v>
      </c>
      <c r="G36" t="s">
        <v>73</v>
      </c>
      <c r="H36" t="s">
        <v>46</v>
      </c>
      <c r="I36" s="3">
        <v>43465</v>
      </c>
      <c r="J36" s="2" t="s">
        <v>101</v>
      </c>
      <c r="K36" t="s">
        <v>47</v>
      </c>
      <c r="L36" s="3">
        <v>43482</v>
      </c>
      <c r="M36" s="3">
        <v>43482</v>
      </c>
    </row>
    <row r="37" spans="1:13" x14ac:dyDescent="0.25">
      <c r="A37">
        <v>2018</v>
      </c>
      <c r="B37" s="3">
        <v>43374</v>
      </c>
      <c r="C37" s="3">
        <v>43465</v>
      </c>
      <c r="D37" t="s">
        <v>84</v>
      </c>
      <c r="E37" t="s">
        <v>83</v>
      </c>
      <c r="F37" s="4">
        <f>48201113.71-36150835.14</f>
        <v>12050278.57</v>
      </c>
      <c r="G37" t="s">
        <v>73</v>
      </c>
      <c r="H37" t="s">
        <v>46</v>
      </c>
      <c r="I37" s="3">
        <v>43465</v>
      </c>
      <c r="J37" s="2" t="s">
        <v>101</v>
      </c>
      <c r="K37" t="s">
        <v>47</v>
      </c>
      <c r="L37" s="3">
        <v>43482</v>
      </c>
      <c r="M37" s="3">
        <v>43482</v>
      </c>
    </row>
    <row r="38" spans="1:13" x14ac:dyDescent="0.25">
      <c r="A38">
        <v>2018</v>
      </c>
      <c r="B38" s="3">
        <v>43374</v>
      </c>
      <c r="C38" s="3">
        <v>43465</v>
      </c>
      <c r="D38" t="s">
        <v>85</v>
      </c>
      <c r="E38" t="s">
        <v>86</v>
      </c>
      <c r="F38" s="4">
        <f>861375-287125</f>
        <v>574250</v>
      </c>
      <c r="G38" t="s">
        <v>73</v>
      </c>
      <c r="H38" t="s">
        <v>46</v>
      </c>
      <c r="I38" s="3">
        <v>43465</v>
      </c>
      <c r="J38" s="2" t="s">
        <v>101</v>
      </c>
      <c r="K38" t="s">
        <v>47</v>
      </c>
      <c r="L38" s="3">
        <v>43482</v>
      </c>
      <c r="M38" s="3">
        <v>43482</v>
      </c>
    </row>
    <row r="39" spans="1:13" x14ac:dyDescent="0.25">
      <c r="A39">
        <v>2018</v>
      </c>
      <c r="B39" s="3">
        <v>43374</v>
      </c>
      <c r="C39" s="3">
        <v>43465</v>
      </c>
      <c r="D39" t="s">
        <v>85</v>
      </c>
      <c r="E39" t="s">
        <v>87</v>
      </c>
      <c r="F39" s="4">
        <f>1429826.76-1000878.73</f>
        <v>428948.03</v>
      </c>
      <c r="G39" t="s">
        <v>73</v>
      </c>
      <c r="H39" t="s">
        <v>46</v>
      </c>
      <c r="I39" s="3">
        <v>43465</v>
      </c>
      <c r="J39" s="2" t="s">
        <v>101</v>
      </c>
      <c r="K39" t="s">
        <v>47</v>
      </c>
      <c r="L39" s="3">
        <v>43482</v>
      </c>
      <c r="M39" s="3">
        <v>43482</v>
      </c>
    </row>
    <row r="40" spans="1:13" x14ac:dyDescent="0.25">
      <c r="A40">
        <v>2018</v>
      </c>
      <c r="B40" s="3">
        <v>43374</v>
      </c>
      <c r="C40" s="3">
        <v>43465</v>
      </c>
      <c r="D40" t="s">
        <v>85</v>
      </c>
      <c r="E40" s="5" t="s">
        <v>100</v>
      </c>
      <c r="F40" s="6">
        <v>494500</v>
      </c>
      <c r="G40" t="s">
        <v>73</v>
      </c>
      <c r="H40" t="s">
        <v>46</v>
      </c>
      <c r="I40" s="3">
        <v>43465</v>
      </c>
      <c r="J40" s="2" t="s">
        <v>101</v>
      </c>
      <c r="K40" t="s">
        <v>47</v>
      </c>
      <c r="L40" s="3">
        <v>43482</v>
      </c>
      <c r="M40" s="3">
        <v>43482</v>
      </c>
    </row>
    <row r="41" spans="1:13" x14ac:dyDescent="0.25">
      <c r="A41">
        <v>2018</v>
      </c>
      <c r="B41" s="3">
        <v>43374</v>
      </c>
      <c r="C41" s="3">
        <v>43465</v>
      </c>
      <c r="D41" t="s">
        <v>85</v>
      </c>
      <c r="E41" t="s">
        <v>88</v>
      </c>
      <c r="F41" s="4">
        <v>525000</v>
      </c>
      <c r="G41" t="s">
        <v>73</v>
      </c>
      <c r="H41" t="s">
        <v>46</v>
      </c>
      <c r="I41" s="3">
        <v>43465</v>
      </c>
      <c r="J41" s="2" t="s">
        <v>101</v>
      </c>
      <c r="K41" t="s">
        <v>47</v>
      </c>
      <c r="L41" s="3">
        <v>43482</v>
      </c>
      <c r="M41" s="3">
        <v>43482</v>
      </c>
    </row>
    <row r="42" spans="1:13" x14ac:dyDescent="0.25">
      <c r="A42">
        <v>2018</v>
      </c>
      <c r="B42" s="3">
        <v>43374</v>
      </c>
      <c r="C42" s="3">
        <v>43465</v>
      </c>
      <c r="D42" t="s">
        <v>85</v>
      </c>
      <c r="E42" t="s">
        <v>89</v>
      </c>
      <c r="F42" s="4">
        <f>14514120.24-11428596.26</f>
        <v>3085523.9800000004</v>
      </c>
      <c r="G42" t="s">
        <v>45</v>
      </c>
      <c r="H42" t="s">
        <v>46</v>
      </c>
      <c r="I42" s="3">
        <v>43465</v>
      </c>
      <c r="J42" s="2" t="s">
        <v>101</v>
      </c>
      <c r="K42" t="s">
        <v>47</v>
      </c>
      <c r="L42" s="3">
        <v>43482</v>
      </c>
      <c r="M42" s="3">
        <v>43482</v>
      </c>
    </row>
    <row r="43" spans="1:13" x14ac:dyDescent="0.25">
      <c r="A43">
        <v>2018</v>
      </c>
      <c r="B43" s="3">
        <v>43374</v>
      </c>
      <c r="C43" s="3">
        <v>43465</v>
      </c>
      <c r="D43" t="s">
        <v>85</v>
      </c>
      <c r="E43" t="s">
        <v>90</v>
      </c>
      <c r="F43" s="4">
        <f>4030185-3279078</f>
        <v>751107</v>
      </c>
      <c r="G43" t="s">
        <v>73</v>
      </c>
      <c r="H43" t="s">
        <v>46</v>
      </c>
      <c r="I43" s="3">
        <v>43465</v>
      </c>
      <c r="J43" s="2" t="s">
        <v>101</v>
      </c>
      <c r="K43" t="s">
        <v>47</v>
      </c>
      <c r="L43" s="3">
        <v>43482</v>
      </c>
      <c r="M43" s="3">
        <v>43482</v>
      </c>
    </row>
    <row r="44" spans="1:13" x14ac:dyDescent="0.25">
      <c r="A44">
        <v>2018</v>
      </c>
      <c r="B44" s="3">
        <v>43374</v>
      </c>
      <c r="C44" s="3">
        <v>43465</v>
      </c>
      <c r="D44" t="s">
        <v>85</v>
      </c>
      <c r="E44" t="s">
        <v>91</v>
      </c>
      <c r="F44" s="4">
        <f>2122.62-250</f>
        <v>1872.62</v>
      </c>
      <c r="G44" t="s">
        <v>45</v>
      </c>
      <c r="H44" t="s">
        <v>46</v>
      </c>
      <c r="I44" s="3">
        <v>43465</v>
      </c>
      <c r="J44" s="2" t="s">
        <v>101</v>
      </c>
      <c r="K44" t="s">
        <v>47</v>
      </c>
      <c r="L44" s="3">
        <v>43482</v>
      </c>
      <c r="M44" s="3">
        <v>43482</v>
      </c>
    </row>
    <row r="45" spans="1:13" x14ac:dyDescent="0.25">
      <c r="A45">
        <v>2018</v>
      </c>
      <c r="B45" s="3">
        <v>43374</v>
      </c>
      <c r="C45" s="3">
        <v>43465</v>
      </c>
      <c r="D45" t="s">
        <v>85</v>
      </c>
      <c r="E45" t="s">
        <v>92</v>
      </c>
      <c r="F45" s="4">
        <v>1000000</v>
      </c>
      <c r="G45" t="s">
        <v>73</v>
      </c>
      <c r="H45" t="s">
        <v>46</v>
      </c>
      <c r="I45" s="3">
        <v>43465</v>
      </c>
      <c r="J45" s="2" t="s">
        <v>101</v>
      </c>
      <c r="K45" t="s">
        <v>47</v>
      </c>
      <c r="L45" s="3">
        <v>43482</v>
      </c>
      <c r="M45" s="3">
        <v>43482</v>
      </c>
    </row>
    <row r="46" spans="1:13" x14ac:dyDescent="0.25">
      <c r="A46">
        <v>2018</v>
      </c>
      <c r="B46" s="3">
        <v>43374</v>
      </c>
      <c r="C46" s="3">
        <v>43465</v>
      </c>
      <c r="D46" t="s">
        <v>85</v>
      </c>
      <c r="E46" t="s">
        <v>93</v>
      </c>
      <c r="F46" s="4">
        <v>1000000</v>
      </c>
      <c r="G46" t="s">
        <v>73</v>
      </c>
      <c r="H46" t="s">
        <v>46</v>
      </c>
      <c r="I46" s="3">
        <v>43465</v>
      </c>
      <c r="J46" s="2" t="s">
        <v>101</v>
      </c>
      <c r="K46" t="s">
        <v>47</v>
      </c>
      <c r="L46" s="3">
        <v>43482</v>
      </c>
      <c r="M46" s="3">
        <v>43482</v>
      </c>
    </row>
    <row r="47" spans="1:13" x14ac:dyDescent="0.25">
      <c r="A47">
        <v>2018</v>
      </c>
      <c r="B47" s="3">
        <v>43374</v>
      </c>
      <c r="C47" s="3">
        <v>43465</v>
      </c>
      <c r="D47" t="s">
        <v>85</v>
      </c>
      <c r="E47" t="s">
        <v>94</v>
      </c>
      <c r="F47" s="4">
        <v>5000000</v>
      </c>
      <c r="G47" t="s">
        <v>73</v>
      </c>
      <c r="H47" t="s">
        <v>46</v>
      </c>
      <c r="I47" s="3">
        <v>43465</v>
      </c>
      <c r="J47" s="2" t="s">
        <v>101</v>
      </c>
      <c r="K47" t="s">
        <v>47</v>
      </c>
      <c r="L47" s="3">
        <v>43482</v>
      </c>
      <c r="M47" s="3">
        <v>43482</v>
      </c>
    </row>
    <row r="48" spans="1:13" x14ac:dyDescent="0.25">
      <c r="A48">
        <v>2018</v>
      </c>
      <c r="B48" s="3">
        <v>43374</v>
      </c>
      <c r="C48" s="3">
        <v>43465</v>
      </c>
      <c r="D48" t="s">
        <v>85</v>
      </c>
      <c r="E48" t="s">
        <v>95</v>
      </c>
      <c r="F48" s="4">
        <v>3000000</v>
      </c>
      <c r="G48" t="s">
        <v>73</v>
      </c>
      <c r="H48" t="s">
        <v>46</v>
      </c>
      <c r="I48" s="3">
        <v>43465</v>
      </c>
      <c r="J48" s="2" t="s">
        <v>101</v>
      </c>
      <c r="K48" t="s">
        <v>47</v>
      </c>
      <c r="L48" s="3">
        <v>43482</v>
      </c>
      <c r="M48" s="3">
        <v>43482</v>
      </c>
    </row>
    <row r="49" spans="1:13" x14ac:dyDescent="0.25">
      <c r="A49">
        <v>2018</v>
      </c>
      <c r="B49" s="3">
        <v>43374</v>
      </c>
      <c r="C49" s="3">
        <v>43465</v>
      </c>
      <c r="D49" t="s">
        <v>96</v>
      </c>
      <c r="E49" t="s">
        <v>97</v>
      </c>
      <c r="F49" s="4">
        <f>1668959-1272977</f>
        <v>395982</v>
      </c>
      <c r="G49" t="s">
        <v>73</v>
      </c>
      <c r="H49" t="s">
        <v>46</v>
      </c>
      <c r="I49" s="3">
        <v>43465</v>
      </c>
      <c r="J49" s="2" t="s">
        <v>101</v>
      </c>
      <c r="K49" t="s">
        <v>47</v>
      </c>
      <c r="L49" s="3">
        <v>43482</v>
      </c>
      <c r="M49" s="3">
        <v>43482</v>
      </c>
    </row>
    <row r="50" spans="1:13" x14ac:dyDescent="0.25">
      <c r="A50">
        <v>2018</v>
      </c>
      <c r="B50" s="3">
        <v>43374</v>
      </c>
      <c r="C50" s="3">
        <v>43465</v>
      </c>
      <c r="D50" t="s">
        <v>98</v>
      </c>
      <c r="E50" t="s">
        <v>98</v>
      </c>
      <c r="F50" s="4">
        <f>66230.89-43599.11</f>
        <v>22631.78</v>
      </c>
      <c r="G50" t="s">
        <v>99</v>
      </c>
      <c r="H50" t="s">
        <v>46</v>
      </c>
      <c r="I50" s="3">
        <v>43465</v>
      </c>
      <c r="J50" s="2" t="s">
        <v>101</v>
      </c>
      <c r="K50" t="s">
        <v>47</v>
      </c>
      <c r="L50" s="3">
        <v>43482</v>
      </c>
      <c r="M50" s="3">
        <v>43482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2018-06-06T17:22:39Z</dcterms:created>
  <dcterms:modified xsi:type="dcterms:W3CDTF">2019-02-12T18:33:22Z</dcterms:modified>
</cp:coreProperties>
</file>